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ive Model" sheetId="2" state="visible" r:id="rId2"/>
    <sheet xmlns:r="http://schemas.openxmlformats.org/officeDocument/2006/relationships" name="Y1 Ramp" sheetId="3" state="visible" r:id="rId3"/>
    <sheet xmlns:r="http://schemas.openxmlformats.org/officeDocument/2006/relationships" name="Sensitivity" sheetId="4" state="visible" r:id="rId4"/>
    <sheet xmlns:r="http://schemas.openxmlformats.org/officeDocument/2006/relationships" name="Bridge" sheetId="5" state="visible" r:id="rId5"/>
    <sheet xmlns:r="http://schemas.openxmlformats.org/officeDocument/2006/relationships" name="Assumption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"/>
  </numFmts>
  <fonts count="10">
    <font>
      <name val="Calibri"/>
      <family val="2"/>
      <color theme="1"/>
      <sz val="11"/>
      <scheme val="minor"/>
    </font>
    <font>
      <b val="1"/>
      <color rgb="001F2A44"/>
      <sz val="14"/>
    </font>
    <font>
      <i val="1"/>
      <color rgb="0055606E"/>
    </font>
    <font>
      <b val="1"/>
      <color rgb="00B3261E"/>
    </font>
    <font>
      <b val="1"/>
      <color rgb="00FFFFFF"/>
      <sz val="11"/>
    </font>
    <font>
      <b val="1"/>
    </font>
    <font>
      <b val="1"/>
      <color rgb="002E7D5B"/>
    </font>
    <font>
      <b val="1"/>
      <color rgb="002E7D5B"/>
      <sz val="12"/>
    </font>
    <font>
      <b val="1"/>
      <color rgb="001F2A44"/>
    </font>
    <font>
      <i val="1"/>
    </font>
  </fonts>
  <fills count="8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E3F1EA"/>
      </patternFill>
    </fill>
    <fill>
      <patternFill patternType="solid">
        <fgColor rgb="00FFF6D6"/>
      </patternFill>
    </fill>
    <fill>
      <patternFill patternType="solid">
        <fgColor rgb="00E7EEF6"/>
      </patternFill>
    </fill>
    <fill>
      <patternFill patternType="solid">
        <fgColor rgb="00EEF2F7"/>
      </patternFill>
    </fill>
    <fill>
      <patternFill patternType="solid">
        <fgColor rgb="00FBE9E7"/>
      </patternFill>
    </fill>
  </fills>
  <borders count="2">
    <border>
      <left/>
      <right/>
      <top/>
      <bottom/>
      <diagonal/>
    </border>
    <border>
      <left style="thin">
        <color rgb="00C9D2DD"/>
      </left>
      <right style="thin">
        <color rgb="00C9D2DD"/>
      </right>
      <top style="thin">
        <color rgb="00C9D2DD"/>
      </top>
      <bottom style="thin">
        <color rgb="00C9D2DD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9" fontId="0" fillId="0" borderId="1" pivotButton="0" quotePrefix="0" xfId="0"/>
    <xf numFmtId="0" fontId="5" fillId="0" borderId="0" pivotButton="0" quotePrefix="0" xfId="0"/>
    <xf numFmtId="164" fontId="5" fillId="3" borderId="1" pivotButton="0" quotePrefix="0" xfId="0"/>
    <xf numFmtId="0" fontId="6" fillId="0" borderId="0" pivotButton="0" quotePrefix="0" xfId="0"/>
    <xf numFmtId="164" fontId="5" fillId="4" borderId="1" pivotButton="0" quotePrefix="0" xfId="0"/>
    <xf numFmtId="9" fontId="5" fillId="4" borderId="1" pivotButton="0" quotePrefix="0" xfId="0"/>
    <xf numFmtId="164" fontId="0" fillId="0" borderId="0" pivotButton="0" quotePrefix="0" xfId="0"/>
    <xf numFmtId="1" fontId="5" fillId="4" borderId="1" pivotButton="0" quotePrefix="0" xfId="0"/>
    <xf numFmtId="164" fontId="5" fillId="5" borderId="1" pivotButton="0" quotePrefix="0" xfId="0"/>
    <xf numFmtId="0" fontId="6" fillId="0" borderId="1" pivotButton="0" quotePrefix="0" xfId="0"/>
    <xf numFmtId="164" fontId="7" fillId="5" borderId="1" pivotButton="0" quotePrefix="0" xfId="0"/>
    <xf numFmtId="9" fontId="5" fillId="5" borderId="1" pivotButton="0" quotePrefix="0" xfId="0"/>
    <xf numFmtId="0" fontId="5" fillId="6" borderId="1" pivotButton="0" quotePrefix="0" xfId="0"/>
    <xf numFmtId="164" fontId="5" fillId="6" borderId="1" pivotButton="0" quotePrefix="0" xfId="0"/>
    <xf numFmtId="164" fontId="8" fillId="0" borderId="0" pivotButton="0" quotePrefix="0" xfId="0"/>
    <xf numFmtId="164" fontId="6" fillId="0" borderId="0" pivotButton="0" quotePrefix="0" xfId="0"/>
    <xf numFmtId="0" fontId="5" fillId="0" borderId="1" pivotButton="0" quotePrefix="0" xfId="0"/>
    <xf numFmtId="164" fontId="5" fillId="0" borderId="1" pivotButton="0" quotePrefix="0" xfId="0"/>
    <xf numFmtId="0" fontId="9" fillId="0" borderId="0" pivotButton="0" quotePrefix="0" xfId="0"/>
    <xf numFmtId="0" fontId="0" fillId="0" borderId="1" applyAlignment="1" pivotButton="0" quotePrefix="0" xfId="0">
      <alignment vertical="top" wrapText="1"/>
    </xf>
    <xf numFmtId="0" fontId="5" fillId="5" borderId="1" pivotButton="0" quotePrefix="0" xfId="0"/>
    <xf numFmtId="0" fontId="0" fillId="0" borderId="1" applyAlignment="1" pivotButton="0" quotePrefix="0" xfId="0">
      <alignment wrapText="1"/>
    </xf>
    <xf numFmtId="0" fontId="5" fillId="3" borderId="1" pivotButton="0" quotePrefix="0" xfId="0"/>
    <xf numFmtId="0" fontId="5" fillId="7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46" customWidth="1" min="1" max="1"/>
    <col width="16" customWidth="1" min="2" max="2"/>
    <col width="16" customWidth="1" min="3" max="3"/>
    <col width="16" customWidth="1" min="4" max="4"/>
  </cols>
  <sheetData>
    <row r="1">
      <c r="A1" s="1" t="inlineStr">
        <is>
          <t>LEVR — Revenue &amp; Facilitator-Growth Model</t>
        </is>
      </c>
    </row>
    <row r="2">
      <c r="A2" s="2" t="inlineStr">
        <is>
          <t>Pressure-test of the "$30–40M next year" target · source: 2026-07-01 meeting (Chase, Chad, Liz)</t>
        </is>
      </c>
    </row>
    <row r="4">
      <c r="A4" s="3" t="inlineStr">
        <is>
          <t>HEADLINE: $30–40M is NOT reachable on the stated 40 facilitators × 5 clients path.</t>
        </is>
      </c>
    </row>
    <row r="5">
      <c r="A5" t="inlineStr">
        <is>
          <t>The target is a run-rate / ~100-facilitator number. 40 next year is the ramp toward it.</t>
        </is>
      </c>
    </row>
    <row r="7">
      <c r="A7" s="4" t="inlineStr">
        <is>
          <t>Framing of "revenue" (40 fac × 5 clients)</t>
        </is>
      </c>
      <c r="B7" s="4" t="inlineStr">
        <is>
          <t>Value</t>
        </is>
      </c>
      <c r="C7" s="4" t="inlineStr">
        <is>
          <t>% of $30M</t>
        </is>
      </c>
    </row>
    <row r="8">
      <c r="A8" s="5" t="inlineStr">
        <is>
          <t>Y1 recognized revenue (realistic ramp)</t>
        </is>
      </c>
      <c r="B8" s="6" t="n">
        <v>3900000</v>
      </c>
      <c r="C8" s="7" t="n">
        <v>0.13</v>
      </c>
    </row>
    <row r="9">
      <c r="A9" s="5" t="inlineStr">
        <is>
          <t>Exit recurring ARR (all Y1 clients full run-rate by Dec)</t>
        </is>
      </c>
      <c r="B9" s="6" t="n">
        <v>8000000</v>
      </c>
      <c r="C9" s="7" t="n">
        <v>0.27</v>
      </c>
    </row>
    <row r="10">
      <c r="A10" s="5" t="inlineStr">
        <is>
          <t>Full steady-state run-rate (all ramped, best case)</t>
        </is>
      </c>
      <c r="B10" s="6" t="n">
        <v>14300000</v>
      </c>
      <c r="C10" s="7" t="n">
        <v>0.48</v>
      </c>
    </row>
    <row r="12">
      <c r="A12" s="8" t="inlineStr">
        <is>
          <t>Where the target actually lives (full run-rate, base 20/50/30 mix):</t>
        </is>
      </c>
    </row>
    <row r="13">
      <c r="A13" s="4" t="inlineStr">
        <is>
          <t>Facilitators</t>
        </is>
      </c>
      <c r="B13" s="4" t="inlineStr">
        <is>
          <t>× 5 clients</t>
        </is>
      </c>
      <c r="C13" s="4" t="inlineStr">
        <is>
          <t>× 8 clients</t>
        </is>
      </c>
      <c r="D13" s="4" t="inlineStr">
        <is>
          <t>× 12 clients</t>
        </is>
      </c>
    </row>
    <row r="14">
      <c r="A14" s="6" t="n">
        <v>40</v>
      </c>
      <c r="B14" s="6" t="n">
        <v>14300000</v>
      </c>
      <c r="C14" s="6" t="n">
        <v>22800000</v>
      </c>
      <c r="D14" s="6" t="n">
        <v>34200000</v>
      </c>
    </row>
    <row r="15">
      <c r="A15" s="9" t="n">
        <v>100</v>
      </c>
      <c r="B15" s="9" t="n">
        <v>35700000</v>
      </c>
      <c r="C15" s="9" t="n">
        <v>57100000</v>
      </c>
      <c r="D15" s="9" t="n">
        <v>85600000</v>
      </c>
    </row>
    <row r="16">
      <c r="A16" s="6" t="n">
        <v>500</v>
      </c>
      <c r="B16" s="6" t="n">
        <v>178400000</v>
      </c>
      <c r="C16" s="6" t="n">
        <v>285400000</v>
      </c>
      <c r="D16" s="6" t="n">
        <v>428100000</v>
      </c>
    </row>
    <row r="18">
      <c r="A18" s="10" t="inlineStr">
        <is>
          <t>→ 100 facilitators × 5 clients = $35.7M run-rate — squarely inside $30–40M (the brief's own "100 good facilitators" goal).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4" customWidth="1" min="3" max="3"/>
    <col width="44" customWidth="1" min="4" max="4"/>
    <col width="4" customWidth="1" min="5" max="5"/>
    <col width="14" customWidth="1" min="6" max="6"/>
  </cols>
  <sheetData>
    <row r="1">
      <c r="A1" s="1" t="inlineStr">
        <is>
          <t>LIVE MODEL — edit the yellow input cells; blue cells recompute</t>
        </is>
      </c>
    </row>
    <row r="3">
      <c r="A3" s="8" t="inlineStr">
        <is>
          <t>INPUTS</t>
        </is>
      </c>
    </row>
    <row r="4">
      <c r="A4" s="5" t="inlineStr">
        <is>
          <t>Setup / workshop fee</t>
        </is>
      </c>
      <c r="B4" s="11" t="n">
        <v>35000</v>
      </c>
      <c r="D4" s="8" t="inlineStr">
        <is>
          <t>Memo (facilitator's own economics — LEVR doesn't touch):</t>
        </is>
      </c>
    </row>
    <row r="5">
      <c r="A5" s="5" t="inlineStr">
        <is>
          <t>Setup — LEVR share (80/20 split)</t>
        </is>
      </c>
      <c r="B5" s="12" t="n">
        <v>0.2</v>
      </c>
      <c r="D5" t="inlineStr">
        <is>
          <t>Facilitator take / client (80% setup + 10% recurring)</t>
        </is>
      </c>
      <c r="F5" s="13">
        <f>B4*(1-B5)+B18*(1-B6)</f>
        <v/>
      </c>
    </row>
    <row r="6">
      <c r="A6" s="5" t="inlineStr">
        <is>
          <t>Recurring — LEVR split (90/10)</t>
        </is>
      </c>
      <c r="B6" s="12" t="n">
        <v>0.9</v>
      </c>
      <c r="D6" t="inlineStr">
        <is>
          <t>+ 100% of their own SOW/services (separate pool)</t>
        </is>
      </c>
    </row>
    <row r="7">
      <c r="A7" s="5" t="inlineStr">
        <is>
          <t>Recurring tier — High ($/yr)</t>
        </is>
      </c>
      <c r="B7" s="11" t="n">
        <v>152500</v>
      </c>
    </row>
    <row r="8">
      <c r="A8" s="5" t="inlineStr">
        <is>
          <t>Recurring tier — Mid ($/yr)</t>
        </is>
      </c>
      <c r="B8" s="11" t="n">
        <v>70000</v>
      </c>
    </row>
    <row r="9">
      <c r="A9" s="5" t="inlineStr">
        <is>
          <t>Recurring tier — Low ($/yr)</t>
        </is>
      </c>
      <c r="B9" s="11" t="n">
        <v>20000</v>
      </c>
    </row>
    <row r="10">
      <c r="A10" s="5" t="inlineStr">
        <is>
          <t>Mix — High %</t>
        </is>
      </c>
      <c r="B10" s="12" t="n">
        <v>0.2</v>
      </c>
    </row>
    <row r="11">
      <c r="A11" s="5" t="inlineStr">
        <is>
          <t>Mix — Mid %</t>
        </is>
      </c>
      <c r="B11" s="12" t="n">
        <v>0.5</v>
      </c>
    </row>
    <row r="12">
      <c r="A12" s="5" t="inlineStr">
        <is>
          <t>Mix — Low %</t>
        </is>
      </c>
      <c r="B12" s="12" t="n">
        <v>0.3</v>
      </c>
    </row>
    <row r="13">
      <c r="A13" s="5" t="inlineStr">
        <is>
          <t>Clients per facilitator / yr</t>
        </is>
      </c>
      <c r="B13" s="14" t="n">
        <v>5</v>
      </c>
    </row>
    <row r="14">
      <c r="A14" s="5" t="inlineStr">
        <is>
          <t>Facilitator count</t>
        </is>
      </c>
      <c r="B14" s="14" t="n">
        <v>40</v>
      </c>
    </row>
    <row r="15"/>
    <row r="16">
      <c r="A16" s="8" t="inlineStr">
        <is>
          <t>DERIVED</t>
        </is>
      </c>
    </row>
    <row r="17">
      <c r="A17" s="5" t="inlineStr">
        <is>
          <t>Setup take / deal (LEVR)</t>
        </is>
      </c>
      <c r="B17" s="15">
        <f>B4*B5</f>
        <v/>
      </c>
    </row>
    <row r="18">
      <c r="A18" s="5" t="inlineStr">
        <is>
          <t>Blended gross recurring / client</t>
        </is>
      </c>
      <c r="B18" s="15">
        <f>B7*B10+B8*B11+B9*B12</f>
        <v/>
      </c>
    </row>
    <row r="19">
      <c r="A19" s="5" t="inlineStr">
        <is>
          <t>Blended LEVR recurring / client</t>
        </is>
      </c>
      <c r="B19" s="15">
        <f>B18*B6</f>
        <v/>
      </c>
    </row>
    <row r="20">
      <c r="A20" s="5" t="inlineStr">
        <is>
          <t>LEVR net revenue / client</t>
        </is>
      </c>
      <c r="B20" s="15">
        <f>B17+B19</f>
        <v/>
      </c>
    </row>
    <row r="21">
      <c r="A21" s="5" t="inlineStr">
        <is>
          <t>LEVR run-rate / facilitator / yr</t>
        </is>
      </c>
      <c r="B21" s="15">
        <f>B13*B20</f>
        <v/>
      </c>
    </row>
    <row r="22">
      <c r="A22" s="16" t="inlineStr">
        <is>
          <t>COMPANY run-rate (facilitators × per-fac)</t>
        </is>
      </c>
      <c r="B22" s="17">
        <f>B14*B21</f>
        <v/>
      </c>
    </row>
    <row r="23">
      <c r="A23" s="5" t="inlineStr">
        <is>
          <t>Mix check (must = 100%)</t>
        </is>
      </c>
      <c r="B23" s="18">
        <f>B10+B11+B12</f>
        <v/>
      </c>
    </row>
    <row r="24">
      <c r="A24" s="8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16" customWidth="1" min="3" max="3"/>
    <col width="20" customWidth="1" min="4" max="4"/>
    <col width="26" customWidth="1" min="5" max="5"/>
  </cols>
  <sheetData>
    <row r="1">
      <c r="A1" s="1" t="inlineStr">
        <is>
          <t>YEAR-1 RECOGNIZED REVENUE — why 40 facilitators ≠ 40 facilitators' worth in Y1</t>
        </is>
      </c>
    </row>
    <row r="2">
      <c r="A2" s="2" t="inlineStr">
        <is>
          <t>Facilitators train before they produce; clients sign through the year, so recurring accrues partial-year.</t>
        </is>
      </c>
    </row>
    <row r="4">
      <c r="A4" s="4" t="inlineStr">
        <is>
          <t>Quarter</t>
        </is>
      </c>
      <c r="B4" s="4" t="inlineStr">
        <is>
          <t>Active facilitators</t>
        </is>
      </c>
      <c r="C4" s="4" t="inlineStr">
        <is>
          <t>Clients signed</t>
        </is>
      </c>
      <c r="D4" s="4" t="inlineStr">
        <is>
          <t>Avg months live in Y1</t>
        </is>
      </c>
      <c r="E4" s="4" t="inlineStr">
        <is>
          <t>LEVR recurring recognized</t>
        </is>
      </c>
    </row>
    <row r="5">
      <c r="A5" s="5" t="inlineStr">
        <is>
          <t>Q1</t>
        </is>
      </c>
      <c r="B5" s="5" t="n">
        <v>10</v>
      </c>
      <c r="C5" s="5" t="n">
        <v>12.5</v>
      </c>
      <c r="D5" s="5" t="n">
        <v>10.5</v>
      </c>
      <c r="E5" s="6" t="n">
        <v>703969</v>
      </c>
    </row>
    <row r="6">
      <c r="A6" s="5" t="inlineStr">
        <is>
          <t>Q2</t>
        </is>
      </c>
      <c r="B6" s="5" t="n">
        <v>20</v>
      </c>
      <c r="C6" s="5" t="n">
        <v>25</v>
      </c>
      <c r="D6" s="5" t="n">
        <v>7.5</v>
      </c>
      <c r="E6" s="6" t="n">
        <v>1005469</v>
      </c>
    </row>
    <row r="7">
      <c r="A7" s="5" t="inlineStr">
        <is>
          <t>Q3</t>
        </is>
      </c>
      <c r="B7" s="5" t="n">
        <v>30</v>
      </c>
      <c r="C7" s="5" t="n">
        <v>37.5</v>
      </c>
      <c r="D7" s="5" t="n">
        <v>4.5</v>
      </c>
      <c r="E7" s="6" t="n">
        <v>904922</v>
      </c>
    </row>
    <row r="8">
      <c r="A8" s="5" t="inlineStr">
        <is>
          <t>Q4</t>
        </is>
      </c>
      <c r="B8" s="5" t="n">
        <v>40</v>
      </c>
      <c r="C8" s="5" t="n">
        <v>50</v>
      </c>
      <c r="D8" s="5" t="n">
        <v>1.5</v>
      </c>
      <c r="E8" s="6" t="n">
        <v>402188</v>
      </c>
    </row>
    <row r="9">
      <c r="A9" s="19" t="inlineStr">
        <is>
          <t>Total</t>
        </is>
      </c>
      <c r="B9" s="19" t="inlineStr">
        <is>
          <t>40 (exit)</t>
        </is>
      </c>
      <c r="C9" s="19" t="n">
        <v>125</v>
      </c>
      <c r="D9" s="19" t="inlineStr"/>
      <c r="E9" s="20" t="n">
        <v>3016406</v>
      </c>
    </row>
    <row r="11">
      <c r="A11" t="inlineStr">
        <is>
          <t>Setup revenue (125 × $7,000)</t>
        </is>
      </c>
      <c r="E11" s="13" t="n">
        <v>875000</v>
      </c>
    </row>
    <row r="12">
      <c r="A12" t="inlineStr">
        <is>
          <t>Recurring recognized (partial-year)</t>
        </is>
      </c>
      <c r="E12" s="13" t="n">
        <v>3016406</v>
      </c>
    </row>
    <row r="13">
      <c r="A13" s="8" t="inlineStr">
        <is>
          <t>Y1 TOTAL RECOGNIZED REVENUE</t>
        </is>
      </c>
      <c r="E13" s="21" t="n">
        <v>3891406</v>
      </c>
    </row>
    <row r="14">
      <c r="A14" s="8" t="inlineStr">
        <is>
          <t>Exit recurring ARR (125 × $64,350)</t>
        </is>
      </c>
      <c r="E14" s="22" t="n">
        <v>8043750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SENSITIVITY</t>
        </is>
      </c>
    </row>
    <row r="3">
      <c r="A3" s="8" t="inlineStr">
        <is>
          <t>A) LEVR revenue PER FACILITATOR (full run-rate, setup + recurring)</t>
        </is>
      </c>
    </row>
    <row r="4">
      <c r="A4" s="4" t="inlineStr">
        <is>
          <t>Recurring mix</t>
        </is>
      </c>
      <c r="B4" s="4" t="inlineStr">
        <is>
          <t>$/client (net)</t>
        </is>
      </c>
      <c r="C4" s="4" t="inlineStr">
        <is>
          <t>3 clients</t>
        </is>
      </c>
      <c r="D4" s="4" t="inlineStr">
        <is>
          <t>5 clients</t>
        </is>
      </c>
      <c r="E4" s="4" t="inlineStr">
        <is>
          <t>8 clients</t>
        </is>
      </c>
      <c r="F4" s="4" t="inlineStr">
        <is>
          <t>12 clients</t>
        </is>
      </c>
    </row>
    <row r="5">
      <c r="A5" s="5" t="inlineStr">
        <is>
          <t>Low (10/40/50)</t>
        </is>
      </c>
      <c r="B5" s="6" t="n">
        <v>47925</v>
      </c>
      <c r="C5" s="6" t="n">
        <v>164775</v>
      </c>
      <c r="D5" s="6" t="n">
        <v>274625</v>
      </c>
      <c r="E5" s="6" t="n">
        <v>439400</v>
      </c>
      <c r="F5" s="6" t="n">
        <v>659100</v>
      </c>
    </row>
    <row r="6">
      <c r="A6" s="23" t="inlineStr">
        <is>
          <t>Base (20/50/30)</t>
        </is>
      </c>
      <c r="B6" s="24" t="n">
        <v>64350</v>
      </c>
      <c r="C6" s="24" t="n">
        <v>214050</v>
      </c>
      <c r="D6" s="24" t="n">
        <v>356750</v>
      </c>
      <c r="E6" s="24" t="n">
        <v>570800</v>
      </c>
      <c r="F6" s="24" t="n">
        <v>856200</v>
      </c>
    </row>
    <row r="7">
      <c r="A7" s="5" t="inlineStr">
        <is>
          <t>Rich (40/40/20)</t>
        </is>
      </c>
      <c r="B7" s="6" t="n">
        <v>83700</v>
      </c>
      <c r="C7" s="6" t="n">
        <v>272100</v>
      </c>
      <c r="D7" s="6" t="n">
        <v>453500</v>
      </c>
      <c r="E7" s="6" t="n">
        <v>725600</v>
      </c>
      <c r="F7" s="6" t="n">
        <v>1088400</v>
      </c>
    </row>
    <row r="9">
      <c r="A9" s="25" t="inlineStr">
        <is>
          <t>Company run-rate at 40 facilitators (base mix): 3→$8.6M · 5→$14.3M · 8→$22.8M · 12→$34.2M</t>
        </is>
      </c>
    </row>
    <row r="10">
      <c r="A10" s="3" t="inlineStr">
        <is>
          <t>→ Only the 12-clients column clears $30M at 40 facilitators (the number Chad revised away).</t>
        </is>
      </c>
    </row>
    <row r="12">
      <c r="A12" s="8" t="inlineStr">
        <is>
          <t>B) Setup price — $35k today vs ~$10k future (per fac, 5 clients, base mix)</t>
        </is>
      </c>
    </row>
    <row r="13">
      <c r="A13" s="4" t="inlineStr">
        <is>
          <t>Setup price</t>
        </is>
      </c>
      <c r="B13" s="4" t="inlineStr">
        <is>
          <t>LEVR take/deal</t>
        </is>
      </c>
      <c r="C13" s="4" t="inlineStr">
        <is>
          <t>Per-fac run-rate</t>
        </is>
      </c>
      <c r="D13" s="4" t="inlineStr">
        <is>
          <t>Setup as % of per-fac rev</t>
        </is>
      </c>
    </row>
    <row r="14">
      <c r="A14" s="5" t="inlineStr">
        <is>
          <t>$35,000 (today)</t>
        </is>
      </c>
      <c r="B14" s="6" t="n">
        <v>7000</v>
      </c>
      <c r="C14" s="6" t="n">
        <v>356750</v>
      </c>
      <c r="D14" s="7" t="n">
        <v>0.1</v>
      </c>
    </row>
    <row r="15">
      <c r="A15" s="5" t="inlineStr">
        <is>
          <t>$10,000 (future)</t>
        </is>
      </c>
      <c r="B15" s="6" t="n">
        <v>2000</v>
      </c>
      <c r="C15" s="6" t="n">
        <v>331750</v>
      </c>
      <c r="D15" s="7" t="n">
        <v>0.03</v>
      </c>
    </row>
    <row r="17">
      <c r="A17" s="10" t="inlineStr">
        <is>
          <t>→ Dropping setup to $10k costs LEVR only ~7%. Setup is a facilitator-SUPPLY lever, not a revenue lever.</t>
        </is>
      </c>
    </row>
    <row r="19">
      <c r="A19" s="8" t="inlineStr">
        <is>
          <t>C) Facilitators needed to hit $30M / $40M full run-rate</t>
        </is>
      </c>
    </row>
    <row r="20">
      <c r="A20" s="4" t="inlineStr">
        <is>
          <t>Recurring mix</t>
        </is>
      </c>
      <c r="B20" s="4" t="inlineStr">
        <is>
          <t>5 clients (30M / 40M)</t>
        </is>
      </c>
      <c r="C20" s="4" t="inlineStr">
        <is>
          <t>8 clients</t>
        </is>
      </c>
      <c r="D20" s="4" t="inlineStr">
        <is>
          <t>12 clients</t>
        </is>
      </c>
    </row>
    <row r="21">
      <c r="A21" s="5" t="inlineStr">
        <is>
          <t>Low</t>
        </is>
      </c>
      <c r="B21" s="5" t="inlineStr">
        <is>
          <t>109 / 146</t>
        </is>
      </c>
      <c r="C21" s="5" t="inlineStr">
        <is>
          <t>68 / 91</t>
        </is>
      </c>
      <c r="D21" s="5" t="inlineStr">
        <is>
          <t>46 / 61</t>
        </is>
      </c>
    </row>
    <row r="22">
      <c r="A22" s="23" t="inlineStr">
        <is>
          <t>Base</t>
        </is>
      </c>
      <c r="B22" s="23" t="inlineStr">
        <is>
          <t>84 / 112</t>
        </is>
      </c>
      <c r="C22" s="23" t="inlineStr">
        <is>
          <t>53 / 70</t>
        </is>
      </c>
      <c r="D22" s="23" t="inlineStr">
        <is>
          <t>35 / 47</t>
        </is>
      </c>
    </row>
    <row r="23">
      <c r="A23" s="5" t="inlineStr">
        <is>
          <t>Rich</t>
        </is>
      </c>
      <c r="B23" s="5" t="inlineStr">
        <is>
          <t>66 / 88</t>
        </is>
      </c>
      <c r="C23" s="5" t="inlineStr">
        <is>
          <t>41 / 55</t>
        </is>
      </c>
      <c r="D23" s="5" t="inlineStr">
        <is>
          <t>28 / 37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0" customWidth="1" min="1" max="1"/>
    <col width="74" customWidth="1" min="2" max="2"/>
    <col width="22" customWidth="1" min="3" max="3"/>
  </cols>
  <sheetData>
    <row r="1">
      <c r="A1" s="1" t="inlineStr">
        <is>
          <t>THE BRIDGE — today → $30–40M</t>
        </is>
      </c>
    </row>
    <row r="3">
      <c r="A3" s="4" t="inlineStr">
        <is>
          <t>Stage</t>
        </is>
      </c>
      <c r="B3" s="4" t="inlineStr">
        <is>
          <t>What's true</t>
        </is>
      </c>
      <c r="C3" s="4" t="inlineStr">
        <is>
          <t>LEVR revenue</t>
        </is>
      </c>
    </row>
    <row r="4" ht="48" customHeight="1">
      <c r="A4" s="5" t="inlineStr">
        <is>
          <t>Today (stated)</t>
        </is>
      </c>
      <c r="B4" s="26" t="inlineStr">
        <is>
          <t>~$3M ARR from 2 enterprise logos (SGA 260 loc, ETS 80 loc). ~80 customers last year, deliberately under-built. 6 facilitators training; Brian brought 5.</t>
        </is>
      </c>
      <c r="C4" s="5" t="inlineStr">
        <is>
          <t>~$3M ARR</t>
        </is>
      </c>
    </row>
    <row r="5" ht="48" customHeight="1">
      <c r="A5" s="5" t="inlineStr">
        <is>
          <t>Latent in base</t>
        </is>
      </c>
      <c r="B5" s="26" t="inlineStr">
        <is>
          <t>~80 under-built customers turned on at base-mix recurring = 80 × $64,350 ≈ $5.1M un-monetized ARR.</t>
        </is>
      </c>
      <c r="C5" s="5" t="inlineStr">
        <is>
          <t>+~$5M</t>
        </is>
      </c>
    </row>
    <row r="6" ht="48" customHeight="1">
      <c r="A6" s="5" t="inlineStr">
        <is>
          <t>Y1 facilitator ramp</t>
        </is>
      </c>
      <c r="B6" s="26" t="inlineStr">
        <is>
          <t>40 × 5 (base mix) adds ~$3.9M recognized / ~$8.0M exit ARR — does not reach target alone.</t>
        </is>
      </c>
      <c r="C6" s="5" t="inlineStr">
        <is>
          <t>→ ~$8M exit ARR (channel)</t>
        </is>
      </c>
    </row>
    <row r="7" ht="48" customHeight="1">
      <c r="A7" s="5" t="inlineStr">
        <is>
          <t>To reach $30–40M</t>
        </is>
      </c>
      <c r="B7" s="26" t="inlineStr">
        <is>
          <t>~100 facilitators × 5 (=$35.7M), OR 40 × 12 (=$34.2M), OR a few more enterprise logos at $1M+ layered on.</t>
        </is>
      </c>
      <c r="C7" s="5" t="inlineStr">
        <is>
          <t>$30–40M run-rate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14" customWidth="1" min="1" max="1"/>
    <col width="46" customWidth="1" min="2" max="2"/>
    <col width="34" customWidth="1" min="3" max="3"/>
    <col width="30" customWidth="1" min="4" max="4"/>
  </cols>
  <sheetData>
    <row r="1">
      <c r="A1" s="1" t="inlineStr">
        <is>
          <t>ASSUMPTIONS REGISTER</t>
        </is>
      </c>
    </row>
    <row r="3">
      <c r="A3" s="4" t="inlineStr">
        <is>
          <t>Tag</t>
        </is>
      </c>
      <c r="B3" s="4" t="inlineStr">
        <is>
          <t>Assumption</t>
        </is>
      </c>
      <c r="C3" s="4" t="inlineStr">
        <is>
          <t>Base value</t>
        </is>
      </c>
      <c r="D3" s="4" t="inlineStr">
        <is>
          <t>Where it bites</t>
        </is>
      </c>
    </row>
    <row r="4">
      <c r="A4" s="27" t="inlineStr">
        <is>
          <t>FIXED</t>
        </is>
      </c>
      <c r="B4" s="28" t="inlineStr">
        <is>
          <t>Setup fee &amp; 80/20 split</t>
        </is>
      </c>
      <c r="C4" s="5" t="inlineStr">
        <is>
          <t>$35k, LEVR $7k</t>
        </is>
      </c>
      <c r="D4" s="5" t="inlineStr">
        <is>
          <t>Unit econ</t>
        </is>
      </c>
    </row>
    <row r="5">
      <c r="A5" s="27" t="inlineStr">
        <is>
          <t>FIXED</t>
        </is>
      </c>
      <c r="B5" s="28" t="inlineStr">
        <is>
          <t>Recurring 90/10 split</t>
        </is>
      </c>
      <c r="C5" s="5" t="inlineStr">
        <is>
          <t>LEVR 90%</t>
        </is>
      </c>
      <c r="D5" s="5" t="inlineStr">
        <is>
          <t>Unit econ</t>
        </is>
      </c>
    </row>
    <row r="6">
      <c r="A6" s="27" t="inlineStr">
        <is>
          <t>FIXED</t>
        </is>
      </c>
      <c r="B6" s="28" t="inlineStr">
        <is>
          <t>Recurring tiers</t>
        </is>
      </c>
      <c r="C6" s="5" t="inlineStr">
        <is>
          <t>High $152.5k / Mid $70k / Low $20k</t>
        </is>
      </c>
      <c r="D6" s="5" t="inlineStr">
        <is>
          <t>Unit econ</t>
        </is>
      </c>
    </row>
    <row r="7">
      <c r="A7" s="29" t="inlineStr">
        <is>
          <t>LEVER</t>
        </is>
      </c>
      <c r="B7" s="28" t="inlineStr">
        <is>
          <t>Recurring mix</t>
        </is>
      </c>
      <c r="C7" s="5" t="inlineStr">
        <is>
          <t>20 / 50 / 30</t>
        </is>
      </c>
      <c r="D7" s="5" t="inlineStr">
        <is>
          <t>Sets $/client $48k–$84k</t>
        </is>
      </c>
    </row>
    <row r="8">
      <c r="A8" s="29" t="inlineStr">
        <is>
          <t>LEVER</t>
        </is>
      </c>
      <c r="B8" s="28" t="inlineStr">
        <is>
          <t>Clients per facilitator</t>
        </is>
      </c>
      <c r="C8" s="5" t="inlineStr">
        <is>
          <t>5</t>
        </is>
      </c>
      <c r="D8" s="5" t="inlineStr">
        <is>
          <t>$14M vs $34M at 40 fac</t>
        </is>
      </c>
    </row>
    <row r="9">
      <c r="A9" s="29" t="inlineStr">
        <is>
          <t>LEVER</t>
        </is>
      </c>
      <c r="B9" s="28" t="inlineStr">
        <is>
          <t>Facilitator count / ramp</t>
        </is>
      </c>
      <c r="C9" s="5" t="inlineStr">
        <is>
          <t>40 exit, linear by qtr</t>
        </is>
      </c>
      <c r="D9" s="5" t="inlineStr">
        <is>
          <t>Target lives at ~100</t>
        </is>
      </c>
    </row>
    <row r="10">
      <c r="A10" s="19" t="inlineStr">
        <is>
          <t>ASSUMPTION</t>
        </is>
      </c>
      <c r="B10" s="28" t="inlineStr">
        <is>
          <t>High-tier midpoint</t>
        </is>
      </c>
      <c r="C10" s="5" t="inlineStr">
        <is>
          <t>$152,500 (of $150–155k)</t>
        </is>
      </c>
      <c r="D10" s="5" t="inlineStr">
        <is>
          <t>Minor</t>
        </is>
      </c>
    </row>
    <row r="11">
      <c r="A11" s="19" t="inlineStr">
        <is>
          <t>ASSUMPTION</t>
        </is>
      </c>
      <c r="B11" s="28" t="inlineStr">
        <is>
          <t>Months-live per cohort</t>
        </is>
      </c>
      <c r="C11" s="5" t="inlineStr">
        <is>
          <t>10.5 / 7.5 / 4.5 / 1.5</t>
        </is>
      </c>
      <c r="D11" s="5" t="inlineStr">
        <is>
          <t>Recognized revenue</t>
        </is>
      </c>
    </row>
    <row r="12">
      <c r="A12" s="30" t="inlineStr">
        <is>
          <t>OPEN</t>
        </is>
      </c>
      <c r="B12" s="28" t="inlineStr">
        <is>
          <t>Facilitator minimum activity</t>
        </is>
      </c>
      <c r="C12" s="5" t="inlineStr">
        <is>
          <t>1/90 days = 4/yr — validate w/ Brian</t>
        </is>
      </c>
      <c r="D12" s="5" t="inlineStr">
        <is>
          <t>Caps clients-per-fac realism</t>
        </is>
      </c>
    </row>
    <row r="13">
      <c r="A13" s="30" t="inlineStr">
        <is>
          <t>NOTE</t>
        </is>
      </c>
      <c r="B13" s="28" t="inlineStr">
        <is>
          <t>Recurring mix conflict to resolve</t>
        </is>
      </c>
      <c r="C13" s="5" t="inlineStr">
        <is>
          <t>Revenue model 20/50/30 vs TAM doc 30/50/20 — pick ONE for the deck</t>
        </is>
      </c>
      <c r="D13" s="5" t="inlineStr">
        <is>
          <t>$14.3M vs $16.7M SOM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2026-07-01T20:35:38Z</dcterms:created>
  <dcterms:modified xmlns:dcterms="http://purl.org/dc/terms/" xmlns:xsi="http://www.w3.org/2001/XMLSchema-instance" xsi:type="dcterms:W3CDTF">2026-07-01T20:35:38Z</dcterms:modified>
</cp:coreProperties>
</file>